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01_TATRA ATELIER\2017\2017.09 KOMUNITNE CENTRUM SLOVNIKY\CD KOMUNITNE CENTRUM SLOVINKY\D DOKUMENTACIA STAVEBNYCH OBJEKTOV\SO.01 KOMUNITNE CENTRUM\TEPELNOTECHNICKE POSUDENIE\"/>
    </mc:Choice>
  </mc:AlternateContent>
  <bookViews>
    <workbookView xWindow="0" yWindow="0" windowWidth="28800" windowHeight="11985" tabRatio="500"/>
  </bookViews>
  <sheets>
    <sheet name="Hárok1" sheetId="1" r:id="rId1"/>
  </sheets>
  <definedNames>
    <definedName name="_xlnm.Print_Area" localSheetId="0">Hárok1!$A$1:$G$34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8" i="1" l="1"/>
  <c r="F28" i="1" s="1"/>
  <c r="C27" i="1"/>
  <c r="F27" i="1" s="1"/>
  <c r="C24" i="1"/>
  <c r="F24" i="1" s="1"/>
  <c r="C23" i="1"/>
  <c r="F23" i="1" s="1"/>
  <c r="C21" i="1"/>
  <c r="E21" i="1" s="1"/>
  <c r="C20" i="1"/>
  <c r="C19" i="1"/>
  <c r="C17" i="1"/>
  <c r="E17" i="1" s="1"/>
  <c r="C13" i="1"/>
  <c r="E13" i="1" s="1"/>
  <c r="C9" i="1"/>
  <c r="E9" i="1" s="1"/>
  <c r="C5" i="1"/>
  <c r="E5" i="1" s="1"/>
  <c r="C29" i="1" l="1"/>
  <c r="C25" i="1"/>
  <c r="E25" i="1" l="1"/>
  <c r="F25" i="1"/>
  <c r="F29" i="1"/>
  <c r="E29" i="1"/>
</calcChain>
</file>

<file path=xl/sharedStrings.xml><?xml version="1.0" encoding="utf-8"?>
<sst xmlns="http://schemas.openxmlformats.org/spreadsheetml/2006/main" count="53" uniqueCount="30">
  <si>
    <t xml:space="preserve">Potreba tepla na vykurovanie súčasný stav – </t>
  </si>
  <si>
    <r>
      <rPr>
        <b/>
        <sz val="12"/>
        <color rgb="FF000000"/>
        <rFont val="Times New Roman"/>
        <family val="1"/>
        <charset val="238"/>
      </rPr>
      <t>kWh/m</t>
    </r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>a</t>
    </r>
  </si>
  <si>
    <t>Plocha</t>
  </si>
  <si>
    <t>m2</t>
  </si>
  <si>
    <t xml:space="preserve">Potreba tepla na vykurovanie po realizácií – </t>
  </si>
  <si>
    <t xml:space="preserve">Potreba tepla na vykurovanie úspora – </t>
  </si>
  <si>
    <t xml:space="preserve">Potreba energie na vykurovanie súčasný stav – </t>
  </si>
  <si>
    <t xml:space="preserve">Potreba energie na vykurovanie po realizácií – </t>
  </si>
  <si>
    <t xml:space="preserve">Potreba energie na vykurovanie úspora – </t>
  </si>
  <si>
    <t xml:space="preserve">Potreba energie na ohrev TV súčasný stav – </t>
  </si>
  <si>
    <t xml:space="preserve">Potreba energie na ohrev TV po realizácií – </t>
  </si>
  <si>
    <t xml:space="preserve">Potreba energie na ohrev TV úspora – </t>
  </si>
  <si>
    <t xml:space="preserve">Potreba energie na osvetlenie súčasný stav – </t>
  </si>
  <si>
    <t>Potreba energie na osvetlenie po realizácií –</t>
  </si>
  <si>
    <t>Potreba energie na osvetlenie úspora –</t>
  </si>
  <si>
    <t>Celková potreba energie súčasný stav –</t>
  </si>
  <si>
    <t xml:space="preserve">Celková potreba energie po realizácií – </t>
  </si>
  <si>
    <t xml:space="preserve">Celková potreba energie úspora – </t>
  </si>
  <si>
    <t xml:space="preserve">Primárna energia súčasný stav – </t>
  </si>
  <si>
    <t>kWh</t>
  </si>
  <si>
    <t xml:space="preserve">Primárna energia po realizácií – </t>
  </si>
  <si>
    <t>Primárna energia úspora –</t>
  </si>
  <si>
    <r>
      <rPr>
        <b/>
        <sz val="12"/>
        <rFont val="Times New Roman"/>
        <family val="1"/>
        <charset val="238"/>
      </rPr>
      <t>Množstvo emisií CO</t>
    </r>
    <r>
      <rPr>
        <b/>
        <vertAlign val="subscript"/>
        <sz val="12"/>
        <rFont val="Times New Roman"/>
        <family val="1"/>
        <charset val="238"/>
      </rPr>
      <t xml:space="preserve">2 </t>
    </r>
    <r>
      <rPr>
        <b/>
        <sz val="12"/>
        <rFont val="Times New Roman"/>
        <family val="1"/>
        <charset val="238"/>
      </rPr>
      <t>súčasný stav –</t>
    </r>
  </si>
  <si>
    <r>
      <rPr>
        <b/>
        <sz val="12"/>
        <color rgb="FF000000"/>
        <rFont val="Times New Roman"/>
        <family val="1"/>
        <charset val="238"/>
      </rPr>
      <t>kg/(m</t>
    </r>
    <r>
      <rPr>
        <b/>
        <vertAlign val="superscript"/>
        <sz val="12"/>
        <color rgb="FF000000"/>
        <rFont val="Times New Roman"/>
        <family val="1"/>
        <charset val="238"/>
      </rPr>
      <t>2</t>
    </r>
    <r>
      <rPr>
        <b/>
        <sz val="12"/>
        <color rgb="FF000000"/>
        <rFont val="Times New Roman"/>
        <family val="1"/>
        <charset val="238"/>
      </rPr>
      <t>a)</t>
    </r>
  </si>
  <si>
    <t>kg</t>
  </si>
  <si>
    <r>
      <rPr>
        <b/>
        <sz val="12"/>
        <rFont val="Times New Roman"/>
        <family val="1"/>
        <charset val="238"/>
      </rPr>
      <t>Množstvo emisií CO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 xml:space="preserve"> po realizácií – </t>
    </r>
  </si>
  <si>
    <r>
      <rPr>
        <b/>
        <sz val="12"/>
        <rFont val="Times New Roman"/>
        <family val="1"/>
        <charset val="238"/>
      </rPr>
      <t>Množstvo emisií CO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 xml:space="preserve"> úspora – </t>
    </r>
  </si>
  <si>
    <t xml:space="preserve">Podľa vyhlášky 324/2016 ktorou sa vykonáva zákon č. 555/2005 </t>
  </si>
  <si>
    <t xml:space="preserve">sa budova zaraďuje podľa globálneho ukazovateľa </t>
  </si>
  <si>
    <t>– primárnej energie do energetickej triedy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</si>
</sst>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vertAlign val="superscript"/>
      <sz val="11"/>
      <color rgb="FF000000"/>
      <name val="Calibri"/>
      <family val="2"/>
      <charset val="238"/>
    </font>
    <font>
      <b/>
      <sz val="4"/>
      <color rgb="FF000000"/>
      <name val="Times New Roman"/>
      <family val="1"/>
      <charset val="238"/>
    </font>
    <font>
      <b/>
      <sz val="4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b/>
      <vertAlign val="superscript"/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3"/>
      <color rgb="FF0070C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9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0" xfId="0" applyBorder="1"/>
    <xf numFmtId="0" fontId="5" fillId="0" borderId="1" xfId="0" applyFont="1" applyBorder="1" applyAlignment="1">
      <alignment horizontal="center" vertical="center"/>
    </xf>
    <xf numFmtId="0" fontId="0" fillId="0" borderId="2" xfId="0" applyBorder="1"/>
    <xf numFmtId="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5" xfId="0" applyBorder="1"/>
    <xf numFmtId="0" fontId="8" fillId="0" borderId="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4"/>
  <sheetViews>
    <sheetView tabSelected="1" view="pageBreakPreview" topLeftCell="A2" zoomScaleNormal="100" zoomScaleSheetLayoutView="100" workbookViewId="0">
      <selection activeCell="L22" sqref="L22"/>
    </sheetView>
  </sheetViews>
  <sheetFormatPr defaultRowHeight="15" x14ac:dyDescent="0.25"/>
  <cols>
    <col min="1" max="1" width="8.7109375" customWidth="1"/>
    <col min="2" max="2" width="46.140625" customWidth="1"/>
    <col min="3" max="3" width="8.7109375" customWidth="1"/>
    <col min="4" max="4" width="10.28515625" customWidth="1"/>
    <col min="5" max="5" width="8.7109375" customWidth="1"/>
    <col min="6" max="6" width="11.5703125" customWidth="1"/>
    <col min="7" max="1025" width="8.7109375" customWidth="1"/>
  </cols>
  <sheetData>
    <row r="3" spans="2:15" ht="17.25" x14ac:dyDescent="0.25">
      <c r="B3" s="2" t="s">
        <v>0</v>
      </c>
      <c r="C3" s="3">
        <v>237.55</v>
      </c>
      <c r="D3" s="3" t="s">
        <v>1</v>
      </c>
      <c r="E3" s="4"/>
      <c r="F3" s="5"/>
      <c r="G3" s="5"/>
      <c r="M3" t="s">
        <v>2</v>
      </c>
      <c r="N3">
        <v>336</v>
      </c>
      <c r="O3" t="s">
        <v>3</v>
      </c>
    </row>
    <row r="4" spans="2:15" ht="17.25" x14ac:dyDescent="0.25">
      <c r="B4" s="6" t="s">
        <v>4</v>
      </c>
      <c r="C4" s="7">
        <v>48.05</v>
      </c>
      <c r="D4" s="7" t="s">
        <v>1</v>
      </c>
      <c r="E4" s="8"/>
      <c r="F4" s="5"/>
      <c r="G4" s="5"/>
    </row>
    <row r="5" spans="2:15" ht="17.25" x14ac:dyDescent="0.25">
      <c r="B5" s="9" t="s">
        <v>5</v>
      </c>
      <c r="C5" s="10">
        <f>C3-C4</f>
        <v>189.5</v>
      </c>
      <c r="D5" s="10" t="s">
        <v>1</v>
      </c>
      <c r="E5" s="11" t="str">
        <f>ROUND((C5/C3)*100,2)&amp;"%"</f>
        <v>79,77%</v>
      </c>
      <c r="F5" s="5"/>
      <c r="G5" s="5"/>
    </row>
    <row r="6" spans="2:15" ht="15.75" x14ac:dyDescent="0.25">
      <c r="B6" s="12"/>
      <c r="C6" s="13"/>
      <c r="D6" s="13"/>
      <c r="E6" s="13"/>
      <c r="F6" s="5"/>
      <c r="G6" s="5"/>
    </row>
    <row r="7" spans="2:15" ht="17.25" x14ac:dyDescent="0.25">
      <c r="B7" s="2" t="s">
        <v>6</v>
      </c>
      <c r="C7" s="3">
        <v>261.3</v>
      </c>
      <c r="D7" s="3" t="s">
        <v>1</v>
      </c>
      <c r="E7" s="4"/>
      <c r="F7" s="5"/>
      <c r="G7" s="5"/>
    </row>
    <row r="8" spans="2:15" ht="17.25" x14ac:dyDescent="0.25">
      <c r="B8" s="6" t="s">
        <v>7</v>
      </c>
      <c r="C8" s="7">
        <v>16.809999999999999</v>
      </c>
      <c r="D8" s="7" t="s">
        <v>1</v>
      </c>
      <c r="E8" s="8"/>
      <c r="F8" s="5"/>
      <c r="G8" s="5"/>
    </row>
    <row r="9" spans="2:15" ht="17.25" x14ac:dyDescent="0.25">
      <c r="B9" s="9" t="s">
        <v>8</v>
      </c>
      <c r="C9" s="10">
        <f>C7-C8</f>
        <v>244.49</v>
      </c>
      <c r="D9" s="10" t="s">
        <v>1</v>
      </c>
      <c r="E9" s="11" t="str">
        <f>ROUND((C9/C7)*100,2)&amp;"%"</f>
        <v>93,57%</v>
      </c>
      <c r="F9" s="5"/>
      <c r="G9" s="5"/>
    </row>
    <row r="10" spans="2:15" ht="15.75" x14ac:dyDescent="0.25">
      <c r="B10" s="14"/>
      <c r="C10" s="13"/>
      <c r="D10" s="13"/>
      <c r="E10" s="13"/>
      <c r="F10" s="5"/>
      <c r="G10" s="5"/>
    </row>
    <row r="11" spans="2:15" ht="17.25" x14ac:dyDescent="0.25">
      <c r="B11" s="2" t="s">
        <v>9</v>
      </c>
      <c r="C11" s="3">
        <v>13</v>
      </c>
      <c r="D11" s="3" t="s">
        <v>1</v>
      </c>
      <c r="E11" s="4"/>
      <c r="F11" s="5"/>
      <c r="G11" s="5"/>
    </row>
    <row r="12" spans="2:15" ht="17.25" x14ac:dyDescent="0.25">
      <c r="B12" s="6" t="s">
        <v>10</v>
      </c>
      <c r="C12" s="7">
        <v>3.3</v>
      </c>
      <c r="D12" s="7" t="s">
        <v>1</v>
      </c>
      <c r="E12" s="8"/>
      <c r="F12" s="5"/>
      <c r="G12" s="5"/>
    </row>
    <row r="13" spans="2:15" ht="17.25" x14ac:dyDescent="0.25">
      <c r="B13" s="9" t="s">
        <v>11</v>
      </c>
      <c r="C13" s="10">
        <f>C11-C12</f>
        <v>9.6999999999999993</v>
      </c>
      <c r="D13" s="10" t="s">
        <v>1</v>
      </c>
      <c r="E13" s="11" t="str">
        <f>ROUND((C13/C11)*100,2)&amp;"%"</f>
        <v>74,62%</v>
      </c>
      <c r="F13" s="5"/>
      <c r="G13" s="5"/>
    </row>
    <row r="14" spans="2:15" ht="15.75" x14ac:dyDescent="0.25">
      <c r="B14" s="14"/>
      <c r="C14" s="13"/>
      <c r="D14" s="13"/>
      <c r="E14" s="13"/>
      <c r="F14" s="5"/>
      <c r="G14" s="5"/>
    </row>
    <row r="15" spans="2:15" ht="17.25" x14ac:dyDescent="0.25">
      <c r="B15" s="2" t="s">
        <v>12</v>
      </c>
      <c r="C15" s="3">
        <v>10.4</v>
      </c>
      <c r="D15" s="3" t="s">
        <v>1</v>
      </c>
      <c r="E15" s="4"/>
      <c r="F15" s="5"/>
      <c r="G15" s="5"/>
    </row>
    <row r="16" spans="2:15" ht="17.25" x14ac:dyDescent="0.25">
      <c r="B16" s="6" t="s">
        <v>13</v>
      </c>
      <c r="C16" s="7">
        <v>7.46</v>
      </c>
      <c r="D16" s="7" t="s">
        <v>1</v>
      </c>
      <c r="E16" s="8"/>
      <c r="F16" s="5"/>
      <c r="G16" s="5"/>
    </row>
    <row r="17" spans="2:7" ht="17.25" x14ac:dyDescent="0.25">
      <c r="B17" s="9" t="s">
        <v>14</v>
      </c>
      <c r="C17" s="10">
        <f>C15-C16</f>
        <v>2.9400000000000004</v>
      </c>
      <c r="D17" s="10" t="s">
        <v>1</v>
      </c>
      <c r="E17" s="11" t="str">
        <f>ROUND((C17/C15)*100,2)&amp;"%"</f>
        <v>28,27%</v>
      </c>
      <c r="F17" s="5"/>
      <c r="G17" s="5"/>
    </row>
    <row r="18" spans="2:7" x14ac:dyDescent="0.25">
      <c r="B18" s="12"/>
      <c r="C18" s="15"/>
      <c r="D18" s="15"/>
      <c r="E18" s="15"/>
      <c r="F18" s="5"/>
      <c r="G18" s="5"/>
    </row>
    <row r="19" spans="2:7" ht="17.25" x14ac:dyDescent="0.25">
      <c r="B19" s="2" t="s">
        <v>15</v>
      </c>
      <c r="C19" s="3">
        <f>C7+C11+C15</f>
        <v>284.7</v>
      </c>
      <c r="D19" s="3" t="s">
        <v>1</v>
      </c>
      <c r="E19" s="4"/>
      <c r="F19" s="5"/>
      <c r="G19" s="5"/>
    </row>
    <row r="20" spans="2:7" ht="17.25" x14ac:dyDescent="0.25">
      <c r="B20" s="6" t="s">
        <v>16</v>
      </c>
      <c r="C20" s="7">
        <f>C8+C12+C16</f>
        <v>27.57</v>
      </c>
      <c r="D20" s="7" t="s">
        <v>1</v>
      </c>
      <c r="E20" s="8"/>
      <c r="F20" s="5"/>
      <c r="G20" s="5"/>
    </row>
    <row r="21" spans="2:7" ht="17.25" x14ac:dyDescent="0.25">
      <c r="B21" s="9" t="s">
        <v>17</v>
      </c>
      <c r="C21" s="10">
        <f>C19-C20</f>
        <v>257.13</v>
      </c>
      <c r="D21" s="10" t="s">
        <v>1</v>
      </c>
      <c r="E21" s="11" t="str">
        <f>ROUND((C21/C19)*100,2)&amp;"%"</f>
        <v>90,32%</v>
      </c>
      <c r="F21" s="5"/>
      <c r="G21" s="5"/>
    </row>
    <row r="22" spans="2:7" x14ac:dyDescent="0.25">
      <c r="B22" s="14"/>
      <c r="C22" s="15"/>
      <c r="D22" s="15"/>
      <c r="E22" s="15"/>
      <c r="F22" s="5"/>
      <c r="G22" s="5"/>
    </row>
    <row r="23" spans="2:7" ht="17.25" x14ac:dyDescent="0.25">
      <c r="B23" s="16" t="s">
        <v>18</v>
      </c>
      <c r="C23" s="3">
        <f>ROUND(C7*1.1+C11*1.1+C15*2.2,2)</f>
        <v>324.61</v>
      </c>
      <c r="D23" s="3" t="s">
        <v>1</v>
      </c>
      <c r="E23" s="17"/>
      <c r="F23" s="18">
        <f>C23*N3</f>
        <v>109068.96</v>
      </c>
      <c r="G23" s="4" t="s">
        <v>19</v>
      </c>
    </row>
    <row r="24" spans="2:7" ht="17.25" x14ac:dyDescent="0.25">
      <c r="B24" s="19" t="s">
        <v>20</v>
      </c>
      <c r="C24" s="7">
        <f>ROUND(C8*2.2+C12*2.2+C16*2.2,2)</f>
        <v>60.65</v>
      </c>
      <c r="D24" s="7" t="s">
        <v>1</v>
      </c>
      <c r="E24" s="7"/>
      <c r="F24" s="20">
        <f>C24*N3</f>
        <v>20378.399999999998</v>
      </c>
      <c r="G24" s="8" t="s">
        <v>19</v>
      </c>
    </row>
    <row r="25" spans="2:7" ht="17.25" x14ac:dyDescent="0.25">
      <c r="B25" s="21" t="s">
        <v>21</v>
      </c>
      <c r="C25" s="10">
        <f>C23-C24</f>
        <v>263.96000000000004</v>
      </c>
      <c r="D25" s="10" t="s">
        <v>1</v>
      </c>
      <c r="E25" s="10" t="str">
        <f>ROUND((C25/C23)*100,2)&amp;"%"</f>
        <v>81,32%</v>
      </c>
      <c r="F25" s="22">
        <f>C25*N3</f>
        <v>88690.560000000012</v>
      </c>
      <c r="G25" s="11" t="s">
        <v>19</v>
      </c>
    </row>
    <row r="26" spans="2:7" x14ac:dyDescent="0.25">
      <c r="B26" s="23"/>
    </row>
    <row r="27" spans="2:7" ht="18.75" x14ac:dyDescent="0.25">
      <c r="B27" s="16" t="s">
        <v>22</v>
      </c>
      <c r="C27" s="3">
        <f>ROUND(C7*0.22+C11*0.22+C15*0.167,2)</f>
        <v>62.08</v>
      </c>
      <c r="D27" s="3" t="s">
        <v>23</v>
      </c>
      <c r="E27" s="17"/>
      <c r="F27" s="18">
        <f>C27*N3</f>
        <v>20858.88</v>
      </c>
      <c r="G27" s="4" t="s">
        <v>24</v>
      </c>
    </row>
    <row r="28" spans="2:7" ht="18.75" x14ac:dyDescent="0.25">
      <c r="B28" s="19" t="s">
        <v>25</v>
      </c>
      <c r="C28" s="7">
        <f>ROUND(C8*0.22+C12*0.22+C16*0.167,2)</f>
        <v>5.67</v>
      </c>
      <c r="D28" s="7" t="s">
        <v>23</v>
      </c>
      <c r="E28" s="24"/>
      <c r="F28" s="20">
        <f>C28*N3</f>
        <v>1905.12</v>
      </c>
      <c r="G28" s="8" t="s">
        <v>24</v>
      </c>
    </row>
    <row r="29" spans="2:7" ht="18.75" x14ac:dyDescent="0.25">
      <c r="B29" s="21" t="s">
        <v>26</v>
      </c>
      <c r="C29" s="10">
        <f>C27-C28</f>
        <v>56.41</v>
      </c>
      <c r="D29" s="10" t="s">
        <v>23</v>
      </c>
      <c r="E29" s="10" t="str">
        <f>ROUND((C29/C27)*100,2)&amp;"%"</f>
        <v>90,87%</v>
      </c>
      <c r="F29" s="22">
        <f>C29*N3</f>
        <v>18953.759999999998</v>
      </c>
      <c r="G29" s="11" t="s">
        <v>24</v>
      </c>
    </row>
    <row r="30" spans="2:7" ht="15.75" x14ac:dyDescent="0.25">
      <c r="B30" s="25"/>
    </row>
    <row r="31" spans="2:7" ht="15.75" x14ac:dyDescent="0.25">
      <c r="B31" s="25"/>
    </row>
    <row r="32" spans="2:7" ht="16.5" x14ac:dyDescent="0.25">
      <c r="B32" s="1" t="s">
        <v>27</v>
      </c>
      <c r="C32" s="1"/>
      <c r="D32" s="1"/>
      <c r="E32" s="1"/>
    </row>
    <row r="33" spans="2:5" ht="16.5" x14ac:dyDescent="0.25">
      <c r="B33" s="1" t="s">
        <v>28</v>
      </c>
      <c r="C33" s="1"/>
      <c r="D33" s="1"/>
      <c r="E33" s="1"/>
    </row>
    <row r="34" spans="2:5" ht="16.5" x14ac:dyDescent="0.25">
      <c r="B34" s="1" t="s">
        <v>29</v>
      </c>
      <c r="C34" s="1"/>
      <c r="D34" s="1"/>
      <c r="E34" s="1"/>
    </row>
  </sheetData>
  <mergeCells count="3">
    <mergeCell ref="B32:E32"/>
    <mergeCell ref="B33:E33"/>
    <mergeCell ref="B34:E34"/>
  </mergeCells>
  <pageMargins left="0.7" right="0.7" top="0.75" bottom="0.75" header="0.51180555555555496" footer="0.51180555555555496"/>
  <pageSetup paperSize="9" scale="8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Užívateľ</dc:creator>
  <dc:description/>
  <cp:lastModifiedBy>bagin</cp:lastModifiedBy>
  <cp:revision>3</cp:revision>
  <cp:lastPrinted>2018-03-14T10:46:40Z</cp:lastPrinted>
  <dcterms:created xsi:type="dcterms:W3CDTF">2017-02-19T10:43:37Z</dcterms:created>
  <dcterms:modified xsi:type="dcterms:W3CDTF">2018-03-14T14:21:18Z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